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rntz\Desktop\DDA\"/>
    </mc:Choice>
  </mc:AlternateContent>
  <xr:revisionPtr revIDLastSave="0" documentId="8_{A73C60A0-BA2C-4325-B02E-E10876C37BA5}" xr6:coauthVersionLast="47" xr6:coauthVersionMax="47" xr10:uidLastSave="{00000000-0000-0000-0000-000000000000}"/>
  <bookViews>
    <workbookView xWindow="57480" yWindow="-120" windowWidth="29040" windowHeight="17520" xr2:uid="{2F665628-92DD-490D-9932-B3A9DAC7E9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26" i="1" s="1"/>
  <c r="D24" i="1"/>
  <c r="C24" i="1"/>
  <c r="E20" i="1"/>
  <c r="D20" i="1"/>
  <c r="C20" i="1"/>
  <c r="E17" i="1"/>
  <c r="D17" i="1"/>
  <c r="C17" i="1"/>
  <c r="D10" i="1"/>
  <c r="C10" i="1"/>
  <c r="E9" i="1"/>
  <c r="E4" i="1"/>
  <c r="E10" i="1" l="1"/>
  <c r="E28" i="1"/>
  <c r="C26" i="1"/>
  <c r="C28" i="1" s="1"/>
  <c r="D26" i="1"/>
  <c r="D28" i="1" s="1"/>
  <c r="D33" i="1" s="1"/>
  <c r="E31" i="1" s="1"/>
  <c r="E33" i="1" l="1"/>
</calcChain>
</file>

<file path=xl/sharedStrings.xml><?xml version="1.0" encoding="utf-8"?>
<sst xmlns="http://schemas.openxmlformats.org/spreadsheetml/2006/main" count="39" uniqueCount="39">
  <si>
    <t>GL Number</t>
  </si>
  <si>
    <t>Description</t>
  </si>
  <si>
    <t>12/31/2025 Amended Budget</t>
  </si>
  <si>
    <t>Proposed 12/31/2025 Amended Budget</t>
  </si>
  <si>
    <t>2026 RECOMMENDED</t>
  </si>
  <si>
    <t>Fund 248 - DDA Fund</t>
  </si>
  <si>
    <t>--- Estimated Revenue ---</t>
  </si>
  <si>
    <t>248-000-414.000</t>
  </si>
  <si>
    <t>TAX TRIBUNAL/REFUNDS ORDERED</t>
  </si>
  <si>
    <t>248-000-440.000</t>
  </si>
  <si>
    <t>DDA PROPERTY TAXES</t>
  </si>
  <si>
    <t>248-000-525.200</t>
  </si>
  <si>
    <t>FEDERAL GOV'T INTEREST CREDIT</t>
  </si>
  <si>
    <t>248-000-573.000</t>
  </si>
  <si>
    <t>LOCAL STABLITIATION AUTHORITY PYMT</t>
  </si>
  <si>
    <t>248-000-672.000</t>
  </si>
  <si>
    <t>MISCELLANEOUS REVENUE</t>
  </si>
  <si>
    <t>248-000-665.000</t>
  </si>
  <si>
    <t>INVESTMENT/INTEREST</t>
  </si>
  <si>
    <t>Total Estimated Revenue:</t>
  </si>
  <si>
    <t>--- Appropriations ---</t>
  </si>
  <si>
    <t>248-728-801.000</t>
  </si>
  <si>
    <t>PROFESSIONAL SERVICES</t>
  </si>
  <si>
    <t>248-728-900.000</t>
  </si>
  <si>
    <t>PRINTING/PUBLISHING</t>
  </si>
  <si>
    <t>248-728-934.000</t>
  </si>
  <si>
    <t>REPAIR/MAINTENANCE</t>
  </si>
  <si>
    <t>248-728-955.000</t>
  </si>
  <si>
    <t>MISCELLANEOUS EXPENSE</t>
  </si>
  <si>
    <t>248-901-970.000</t>
  </si>
  <si>
    <t>CONSTRUCTION COSTS</t>
  </si>
  <si>
    <t>248-906-991.000</t>
  </si>
  <si>
    <t>BOND PAYMENTS PRINCIPAL</t>
  </si>
  <si>
    <t>248-906-993.000</t>
  </si>
  <si>
    <t>BOND PAYMENT INTEREST</t>
  </si>
  <si>
    <t>Total Appropriations:</t>
  </si>
  <si>
    <t>Net of Revenues &amp; Appropriations Fund 248:</t>
  </si>
  <si>
    <t>Fund Balance Beginning of Year</t>
  </si>
  <si>
    <t xml:space="preserve">      Total Ending Fund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</si>
</sst>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2" fillId="2" borderId="0" xfId="0" applyNumberFormat="1" applyFont="1" applyFill="1" applyAlignment="1">
      <alignment horizontal="left" wrapText="1"/>
    </xf>
    <xf numFmtId="49" fontId="2" fillId="2" borderId="0" xfId="0" applyNumberFormat="1" applyFont="1" applyFill="1" applyAlignment="1">
      <alignment horizontal="right" wrapText="1"/>
    </xf>
    <xf numFmtId="49" fontId="1" fillId="3" borderId="0" xfId="0" applyNumberFormat="1" applyFont="1" applyFill="1"/>
    <xf numFmtId="0" fontId="1" fillId="3" borderId="0" xfId="0" applyFont="1" applyFill="1"/>
    <xf numFmtId="49" fontId="0" fillId="0" borderId="0" xfId="0" applyNumberFormat="1"/>
    <xf numFmtId="40" fontId="0" fillId="0" borderId="0" xfId="0" applyNumberFormat="1"/>
    <xf numFmtId="40" fontId="0" fillId="0" borderId="0" xfId="0" applyNumberFormat="1" applyAlignment="1">
      <alignment horizontal="right"/>
    </xf>
    <xf numFmtId="40" fontId="1" fillId="0" borderId="0" xfId="0" applyNumberFormat="1" applyFont="1" applyAlignment="1">
      <alignment horizontal="right"/>
    </xf>
    <xf numFmtId="40" fontId="1" fillId="0" borderId="0" xfId="0" applyNumberFormat="1" applyFont="1"/>
    <xf numFmtId="49" fontId="1" fillId="3" borderId="1" xfId="0" applyNumberFormat="1" applyFont="1" applyFill="1" applyBorder="1"/>
    <xf numFmtId="0" fontId="1" fillId="3" borderId="1" xfId="0" applyFont="1" applyFill="1" applyBorder="1"/>
    <xf numFmtId="40" fontId="1" fillId="3" borderId="1" xfId="0" applyNumberFormat="1" applyFont="1" applyFill="1" applyBorder="1"/>
    <xf numFmtId="0" fontId="0" fillId="3" borderId="0" xfId="0" applyFill="1"/>
    <xf numFmtId="49" fontId="0" fillId="0" borderId="2" xfId="0" applyNumberFormat="1" applyBorder="1"/>
    <xf numFmtId="40" fontId="0" fillId="0" borderId="2" xfId="0" applyNumberFormat="1" applyBorder="1"/>
    <xf numFmtId="40" fontId="1" fillId="0" borderId="2" xfId="0" applyNumberFormat="1" applyFont="1" applyBorder="1" applyAlignment="1">
      <alignment horizontal="right"/>
    </xf>
    <xf numFmtId="40" fontId="0" fillId="0" borderId="2" xfId="0" applyNumberFormat="1" applyBorder="1" applyAlignment="1">
      <alignment horizontal="right"/>
    </xf>
    <xf numFmtId="40" fontId="1" fillId="3" borderId="0" xfId="0" applyNumberFormat="1" applyFont="1" applyFill="1"/>
    <xf numFmtId="49" fontId="1" fillId="3" borderId="2" xfId="0" applyNumberFormat="1" applyFont="1" applyFill="1" applyBorder="1"/>
    <xf numFmtId="0" fontId="1" fillId="3" borderId="2" xfId="0" applyFont="1" applyFill="1" applyBorder="1"/>
    <xf numFmtId="40" fontId="1" fillId="3" borderId="2" xfId="0" applyNumberFormat="1" applyFont="1" applyFill="1" applyBorder="1"/>
    <xf numFmtId="49" fontId="1" fillId="3" borderId="3" xfId="0" applyNumberFormat="1" applyFont="1" applyFill="1" applyBorder="1"/>
    <xf numFmtId="40" fontId="1" fillId="3" borderId="3" xfId="0" applyNumberFormat="1" applyFont="1" applyFill="1" applyBorder="1"/>
    <xf numFmtId="0" fontId="3" fillId="0" borderId="4" xfId="0" applyFont="1" applyBorder="1" applyAlignment="1">
      <alignment horizontal="left"/>
    </xf>
    <xf numFmtId="43" fontId="0" fillId="0" borderId="0" xfId="0" applyNumberFormat="1"/>
    <xf numFmtId="43" fontId="0" fillId="0" borderId="5" xfId="0" applyNumberFormat="1" applyBorder="1"/>
    <xf numFmtId="49" fontId="1" fillId="3" borderId="3" xfId="0" applyNumberFormat="1" applyFont="1" applyFill="1" applyBorder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CF06B-05B7-4E1E-B087-5EC8CF4E31CF}">
  <dimension ref="A1:E33"/>
  <sheetViews>
    <sheetView tabSelected="1" workbookViewId="0">
      <selection activeCell="B28" sqref="B28"/>
    </sheetView>
  </sheetViews>
  <sheetFormatPr defaultRowHeight="14.4" x14ac:dyDescent="0.3"/>
  <cols>
    <col min="1" max="1" width="18.21875" customWidth="1"/>
    <col min="2" max="2" width="24.44140625" customWidth="1"/>
    <col min="3" max="3" width="15.44140625" customWidth="1"/>
    <col min="4" max="4" width="12.88671875" customWidth="1"/>
    <col min="5" max="5" width="15.5546875" customWidth="1"/>
  </cols>
  <sheetData>
    <row r="1" spans="1:5" ht="57.6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</row>
    <row r="2" spans="1:5" x14ac:dyDescent="0.3">
      <c r="A2" s="3" t="s">
        <v>5</v>
      </c>
      <c r="B2" s="4"/>
      <c r="C2" s="4"/>
      <c r="D2" s="4"/>
      <c r="E2" s="4"/>
    </row>
    <row r="3" spans="1:5" x14ac:dyDescent="0.3">
      <c r="A3" s="3" t="s">
        <v>6</v>
      </c>
      <c r="B3" s="4"/>
      <c r="C3" s="4"/>
      <c r="D3" s="4"/>
      <c r="E3" s="4"/>
    </row>
    <row r="4" spans="1:5" x14ac:dyDescent="0.3">
      <c r="A4" s="5" t="s">
        <v>7</v>
      </c>
      <c r="B4" s="5" t="s">
        <v>8</v>
      </c>
      <c r="C4" s="6">
        <v>-11965.64</v>
      </c>
      <c r="D4" s="6">
        <v>-11965.64</v>
      </c>
      <c r="E4" s="7">
        <f>(C4*2%)+C4</f>
        <v>-12204.952799999999</v>
      </c>
    </row>
    <row r="5" spans="1:5" x14ac:dyDescent="0.3">
      <c r="A5" s="5" t="s">
        <v>9</v>
      </c>
      <c r="B5" s="5" t="s">
        <v>10</v>
      </c>
      <c r="C5" s="6">
        <v>522000</v>
      </c>
      <c r="D5" s="6">
        <v>522000</v>
      </c>
      <c r="E5" s="8">
        <v>504000</v>
      </c>
    </row>
    <row r="6" spans="1:5" x14ac:dyDescent="0.3">
      <c r="A6" s="5" t="s">
        <v>11</v>
      </c>
      <c r="B6" s="5" t="s">
        <v>12</v>
      </c>
      <c r="C6" s="6">
        <v>29510.95</v>
      </c>
      <c r="D6" s="9">
        <v>9824</v>
      </c>
      <c r="E6" s="7">
        <v>0</v>
      </c>
    </row>
    <row r="7" spans="1:5" x14ac:dyDescent="0.3">
      <c r="A7" s="5" t="s">
        <v>13</v>
      </c>
      <c r="B7" s="5" t="s">
        <v>14</v>
      </c>
      <c r="C7" s="6">
        <v>31212</v>
      </c>
      <c r="D7" s="9">
        <v>0</v>
      </c>
      <c r="E7" s="8">
        <v>0</v>
      </c>
    </row>
    <row r="8" spans="1:5" x14ac:dyDescent="0.3">
      <c r="A8" s="5" t="s">
        <v>15</v>
      </c>
      <c r="B8" s="5" t="s">
        <v>16</v>
      </c>
      <c r="C8" s="6">
        <v>3121.2</v>
      </c>
      <c r="D8" s="9">
        <v>3000</v>
      </c>
      <c r="E8" s="7">
        <v>3000</v>
      </c>
    </row>
    <row r="9" spans="1:5" ht="15" thickBot="1" x14ac:dyDescent="0.35">
      <c r="A9" s="5" t="s">
        <v>17</v>
      </c>
      <c r="B9" s="5" t="s">
        <v>18</v>
      </c>
      <c r="C9" s="6">
        <v>2601</v>
      </c>
      <c r="D9" s="6">
        <v>2601</v>
      </c>
      <c r="E9" s="7">
        <f>(C9*2%)+C9</f>
        <v>2653.02</v>
      </c>
    </row>
    <row r="10" spans="1:5" ht="15" thickTop="1" x14ac:dyDescent="0.3">
      <c r="A10" s="10" t="s">
        <v>19</v>
      </c>
      <c r="B10" s="11"/>
      <c r="C10" s="12">
        <f t="shared" ref="C10:D10" si="0">SUM(C4:C9)</f>
        <v>576479.50999999989</v>
      </c>
      <c r="D10" s="12">
        <f t="shared" si="0"/>
        <v>525459.36</v>
      </c>
      <c r="E10" s="12">
        <f>SUM(E4:E9)</f>
        <v>497448.06720000005</v>
      </c>
    </row>
    <row r="11" spans="1:5" x14ac:dyDescent="0.3">
      <c r="A11" s="13"/>
      <c r="B11" s="13"/>
      <c r="C11" s="13"/>
      <c r="D11" s="13"/>
      <c r="E11" s="13"/>
    </row>
    <row r="12" spans="1:5" x14ac:dyDescent="0.3">
      <c r="A12" s="3" t="s">
        <v>20</v>
      </c>
      <c r="B12" s="4"/>
      <c r="C12" s="4"/>
      <c r="D12" s="4"/>
      <c r="E12" s="4"/>
    </row>
    <row r="13" spans="1:5" x14ac:dyDescent="0.3">
      <c r="A13" s="5" t="s">
        <v>21</v>
      </c>
      <c r="B13" s="5" t="s">
        <v>22</v>
      </c>
      <c r="C13" s="6">
        <v>53000</v>
      </c>
      <c r="D13" s="6">
        <v>53000</v>
      </c>
      <c r="E13" s="8">
        <v>53000</v>
      </c>
    </row>
    <row r="14" spans="1:5" x14ac:dyDescent="0.3">
      <c r="A14" s="5" t="s">
        <v>23</v>
      </c>
      <c r="B14" s="5" t="s">
        <v>24</v>
      </c>
      <c r="C14" s="6">
        <v>140</v>
      </c>
      <c r="D14" s="6">
        <v>140</v>
      </c>
      <c r="E14" s="8">
        <v>140</v>
      </c>
    </row>
    <row r="15" spans="1:5" x14ac:dyDescent="0.3">
      <c r="A15" s="5" t="s">
        <v>25</v>
      </c>
      <c r="B15" s="5" t="s">
        <v>26</v>
      </c>
      <c r="C15" s="6">
        <v>10000</v>
      </c>
      <c r="D15" s="9">
        <v>20000</v>
      </c>
      <c r="E15" s="7">
        <v>20000</v>
      </c>
    </row>
    <row r="16" spans="1:5" x14ac:dyDescent="0.3">
      <c r="A16" s="14" t="s">
        <v>27</v>
      </c>
      <c r="B16" s="14" t="s">
        <v>28</v>
      </c>
      <c r="C16" s="15">
        <v>250</v>
      </c>
      <c r="D16" s="15">
        <v>250</v>
      </c>
      <c r="E16" s="16">
        <v>250</v>
      </c>
    </row>
    <row r="17" spans="1:5" x14ac:dyDescent="0.3">
      <c r="A17" s="5"/>
      <c r="B17" s="5"/>
      <c r="C17" s="6">
        <f t="shared" ref="C17:D17" si="1">SUM(C13:C16)</f>
        <v>63390</v>
      </c>
      <c r="D17" s="6">
        <f t="shared" si="1"/>
        <v>73390</v>
      </c>
      <c r="E17" s="7">
        <f>SUM(E13:E16)</f>
        <v>73390</v>
      </c>
    </row>
    <row r="18" spans="1:5" x14ac:dyDescent="0.3">
      <c r="A18" s="5"/>
      <c r="B18" s="5"/>
      <c r="C18" s="6"/>
      <c r="D18" s="6"/>
      <c r="E18" s="7"/>
    </row>
    <row r="19" spans="1:5" x14ac:dyDescent="0.3">
      <c r="A19" s="14" t="s">
        <v>29</v>
      </c>
      <c r="B19" s="14" t="s">
        <v>30</v>
      </c>
      <c r="C19" s="15">
        <v>500000</v>
      </c>
      <c r="D19" s="15">
        <v>500000</v>
      </c>
      <c r="E19" s="17">
        <v>500000</v>
      </c>
    </row>
    <row r="20" spans="1:5" x14ac:dyDescent="0.3">
      <c r="A20" s="5"/>
      <c r="B20" s="5"/>
      <c r="C20" s="6">
        <f t="shared" ref="C20:D20" si="2">SUM(C19)</f>
        <v>500000</v>
      </c>
      <c r="D20" s="6">
        <f t="shared" si="2"/>
        <v>500000</v>
      </c>
      <c r="E20" s="7">
        <f>SUM(E19)</f>
        <v>500000</v>
      </c>
    </row>
    <row r="21" spans="1:5" x14ac:dyDescent="0.3">
      <c r="A21" s="5"/>
      <c r="B21" s="5"/>
      <c r="C21" s="6"/>
      <c r="D21" s="6"/>
      <c r="E21" s="7"/>
    </row>
    <row r="22" spans="1:5" x14ac:dyDescent="0.3">
      <c r="A22" s="5" t="s">
        <v>31</v>
      </c>
      <c r="B22" s="5" t="s">
        <v>32</v>
      </c>
      <c r="C22" s="6">
        <v>816500</v>
      </c>
      <c r="D22" s="6">
        <v>816500</v>
      </c>
      <c r="E22" s="7">
        <v>0</v>
      </c>
    </row>
    <row r="23" spans="1:5" x14ac:dyDescent="0.3">
      <c r="A23" s="14" t="s">
        <v>33</v>
      </c>
      <c r="B23" s="14" t="s">
        <v>34</v>
      </c>
      <c r="C23" s="15">
        <v>23000</v>
      </c>
      <c r="D23" s="15">
        <v>23000</v>
      </c>
      <c r="E23" s="17">
        <v>0</v>
      </c>
    </row>
    <row r="24" spans="1:5" x14ac:dyDescent="0.3">
      <c r="B24" s="4"/>
      <c r="C24" s="18">
        <f t="shared" ref="C24:D24" si="3">SUM(C22:C23)</f>
        <v>839500</v>
      </c>
      <c r="D24" s="18">
        <f t="shared" si="3"/>
        <v>839500</v>
      </c>
      <c r="E24" s="18">
        <f>SUM(E22:E23)</f>
        <v>0</v>
      </c>
    </row>
    <row r="25" spans="1:5" x14ac:dyDescent="0.3">
      <c r="A25" s="19"/>
      <c r="B25" s="20"/>
      <c r="C25" s="21"/>
      <c r="D25" s="21"/>
      <c r="E25" s="21"/>
    </row>
    <row r="26" spans="1:5" x14ac:dyDescent="0.3">
      <c r="A26" s="3" t="s">
        <v>35</v>
      </c>
      <c r="B26" s="4"/>
      <c r="C26" s="18">
        <f t="shared" ref="C26:D26" si="4">C24+C20+C17</f>
        <v>1402890</v>
      </c>
      <c r="D26" s="18">
        <f t="shared" si="4"/>
        <v>1412890</v>
      </c>
      <c r="E26" s="18">
        <f t="shared" ref="E26" si="5">E24+E20+E17</f>
        <v>573390</v>
      </c>
    </row>
    <row r="27" spans="1:5" ht="15" thickBot="1" x14ac:dyDescent="0.35">
      <c r="A27" s="13"/>
      <c r="B27" s="13"/>
      <c r="C27" s="13"/>
      <c r="D27" s="13"/>
      <c r="E27" s="13"/>
    </row>
    <row r="28" spans="1:5" ht="15.6" thickTop="1" thickBot="1" x14ac:dyDescent="0.35">
      <c r="A28" s="22"/>
      <c r="B28" s="27" t="s">
        <v>36</v>
      </c>
      <c r="C28" s="23">
        <f t="shared" ref="C28:D28" si="6">C10-C26</f>
        <v>-826410.49000000011</v>
      </c>
      <c r="D28" s="23">
        <f t="shared" si="6"/>
        <v>-887430.64</v>
      </c>
      <c r="E28" s="23">
        <f t="shared" ref="E28" si="7">E10-E26</f>
        <v>-75941.932799999951</v>
      </c>
    </row>
    <row r="29" spans="1:5" ht="15" thickTop="1" x14ac:dyDescent="0.3"/>
    <row r="31" spans="1:5" x14ac:dyDescent="0.3">
      <c r="A31" s="24" t="s">
        <v>37</v>
      </c>
      <c r="D31" s="25">
        <v>1413686.83</v>
      </c>
      <c r="E31" s="25">
        <f>D33</f>
        <v>526256.19000000006</v>
      </c>
    </row>
    <row r="32" spans="1:5" x14ac:dyDescent="0.3">
      <c r="D32" s="25"/>
      <c r="E32" s="25"/>
    </row>
    <row r="33" spans="1:5" ht="15" thickBot="1" x14ac:dyDescent="0.35">
      <c r="A33" s="24" t="s">
        <v>38</v>
      </c>
      <c r="D33" s="26">
        <f>D31+D28</f>
        <v>526256.19000000006</v>
      </c>
      <c r="E33" s="26">
        <f>E31+E28</f>
        <v>450314.25720000011</v>
      </c>
    </row>
  </sheetData>
  <conditionalFormatting sqref="A4:E9 A13:E23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Nannette Sponlser</dc:creator>
  <cp:lastModifiedBy>Linda Arntz</cp:lastModifiedBy>
  <dcterms:created xsi:type="dcterms:W3CDTF">2025-12-02T17:19:09Z</dcterms:created>
  <dcterms:modified xsi:type="dcterms:W3CDTF">2025-12-02T19:44:50Z</dcterms:modified>
</cp:coreProperties>
</file>